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80" windowWidth="19635" windowHeight="7170" activeTab="2"/>
  </bookViews>
  <sheets>
    <sheet name="SituacionFinanciera" sheetId="1" r:id="rId1"/>
    <sheet name="ResultadosPeriodo" sheetId="2" r:id="rId2"/>
    <sheet name="ResultadoIntegral" sheetId="3" r:id="rId3"/>
  </sheets>
  <externalReferences>
    <externalReference r:id="rId4"/>
  </externalReferences>
  <calcPr calcId="152511" calcOnSave="0"/>
</workbook>
</file>

<file path=xl/calcChain.xml><?xml version="1.0" encoding="utf-8"?>
<calcChain xmlns="http://schemas.openxmlformats.org/spreadsheetml/2006/main">
  <c r="F25" i="3" l="1"/>
  <c r="F36" i="3" s="1"/>
  <c r="F37" i="3" s="1"/>
  <c r="H11" i="3"/>
  <c r="F8" i="3"/>
  <c r="C46" i="2"/>
  <c r="C42" i="2"/>
  <c r="C20" i="2"/>
  <c r="C29" i="2" s="1"/>
  <c r="C31" i="2" s="1"/>
  <c r="C33" i="2" s="1"/>
  <c r="C53" i="1"/>
  <c r="C55" i="1" s="1"/>
  <c r="C42" i="1"/>
  <c r="C27" i="1"/>
  <c r="F38" i="3" l="1"/>
  <c r="C56" i="1"/>
</calcChain>
</file>

<file path=xl/sharedStrings.xml><?xml version="1.0" encoding="utf-8"?>
<sst xmlns="http://schemas.openxmlformats.org/spreadsheetml/2006/main" count="140" uniqueCount="136">
  <si>
    <t xml:space="preserve">    Estado de situación financiera [sinopsis]</t>
  </si>
  <si>
    <t xml:space="preserve">        Activos [sinopsis]</t>
  </si>
  <si>
    <t xml:space="preserve">            Efectivo y equivalentes al efectivo</t>
  </si>
  <si>
    <t xml:space="preserve">            Inversiones</t>
  </si>
  <si>
    <t xml:space="preserve">            Otros activos financieros</t>
  </si>
  <si>
    <t xml:space="preserve">            Cartera de Crédito y Operaciones de Leasing Financiero</t>
  </si>
  <si>
    <t xml:space="preserve">            Cuentas comerciales por cobrar y otras cuentas por cobrar</t>
  </si>
  <si>
    <t xml:space="preserve">            Cuentas por cobrar partes relacionadas y asociadas</t>
  </si>
  <si>
    <t xml:space="preserve">            Reservas Técnicas parte Reaseguradores</t>
  </si>
  <si>
    <t xml:space="preserve">            Activos por impuestos corrientes</t>
  </si>
  <si>
    <t xml:space="preserve">            Activos por impuestos diferidos</t>
  </si>
  <si>
    <t xml:space="preserve">            Otros activos no financieros</t>
  </si>
  <si>
    <t xml:space="preserve">            Activos no corrientes o grupos de activos para su disposición clasificados como mantenidos  para la venta o como mantenidos para distribuir a los propietarios</t>
  </si>
  <si>
    <t xml:space="preserve">            Propiedad de inversión</t>
  </si>
  <si>
    <t xml:space="preserve">            Propiedades, planta y equipo</t>
  </si>
  <si>
    <t xml:space="preserve">            Inventarios</t>
  </si>
  <si>
    <t xml:space="preserve">            Activos biológicos</t>
  </si>
  <si>
    <t xml:space="preserve">            Plusvalía</t>
  </si>
  <si>
    <t xml:space="preserve">            Activos intangibles distintos de la plusvalía</t>
  </si>
  <si>
    <t xml:space="preserve">            Inversiones contabilizadas utilizando el método de la participación</t>
  </si>
  <si>
    <t xml:space="preserve">            Inversiones en subsidiarias, negocios conjuntos y asociadas</t>
  </si>
  <si>
    <t xml:space="preserve">           Total de activos</t>
  </si>
  <si>
    <t xml:space="preserve">      Patrimonio y pasivos [sinopsis]</t>
  </si>
  <si>
    <t xml:space="preserve">         Pasivos [sinopsis]</t>
  </si>
  <si>
    <t xml:space="preserve">           Depósitos y Exigibilidades</t>
  </si>
  <si>
    <t xml:space="preserve">           Otros pasivos financieros</t>
  </si>
  <si>
    <t xml:space="preserve">           Reservas Técnicas</t>
  </si>
  <si>
    <t xml:space="preserve">           Provisiones por beneficios a los empleados</t>
  </si>
  <si>
    <t xml:space="preserve">           Otras provisiones</t>
  </si>
  <si>
    <t xml:space="preserve">           Cuentas comerciales por pagar y otras cuentas por pagar</t>
  </si>
  <si>
    <t xml:space="preserve">           Cuentas por pagar a entidades relacionadas</t>
  </si>
  <si>
    <t xml:space="preserve">            Pasivos por impuestos corrientes</t>
  </si>
  <si>
    <t xml:space="preserve">           Títulos emitidos</t>
  </si>
  <si>
    <t xml:space="preserve">           Otros pasivos no financieros</t>
  </si>
  <si>
    <t xml:space="preserve">           Pasivos incluidos en grupos de activos para su disposición clasificados como mantenidos para la venta</t>
  </si>
  <si>
    <t xml:space="preserve">           Pasivo por impuestos diferidos</t>
  </si>
  <si>
    <t xml:space="preserve">          Total pasivos</t>
  </si>
  <si>
    <t xml:space="preserve">      Patrimonio [sinopsis]</t>
  </si>
  <si>
    <t xml:space="preserve">           Capital emitido</t>
  </si>
  <si>
    <t xml:space="preserve">           Capital asignado</t>
  </si>
  <si>
    <t xml:space="preserve">           Acciones propias en cartera</t>
  </si>
  <si>
    <t xml:space="preserve">           Inversión suplementaria al capital asignado</t>
  </si>
  <si>
    <t xml:space="preserve">           Prima de emisión</t>
  </si>
  <si>
    <t xml:space="preserve">           Resultado del ejercicio</t>
  </si>
  <si>
    <t xml:space="preserve">          Ganancias acumuladas</t>
  </si>
  <si>
    <t xml:space="preserve">          Otras participaciones en el patrimonio</t>
  </si>
  <si>
    <t xml:space="preserve">          Reservas</t>
  </si>
  <si>
    <t xml:space="preserve">          Patrimonio atribuible a propietarios de la controladora</t>
  </si>
  <si>
    <t xml:space="preserve">          Participaciones no controladoras</t>
  </si>
  <si>
    <t xml:space="preserve">          Patrimonio total</t>
  </si>
  <si>
    <t xml:space="preserve">     Total de patrimonio y pasivos</t>
  </si>
  <si>
    <t xml:space="preserve">    Resultado de periodo [resumen]</t>
  </si>
  <si>
    <t xml:space="preserve">        Ganancia (pérdida) [sinopsis]</t>
  </si>
  <si>
    <t xml:space="preserve">            Ingresos de actividades ordinarias</t>
  </si>
  <si>
    <t xml:space="preserve">            Otros ingresos</t>
  </si>
  <si>
    <t xml:space="preserve">            Incremento (disminución) de los inventarios de productos terminados y en proceso</t>
  </si>
  <si>
    <t xml:space="preserve">            Otros trabajos realizados por la entidad y capitalizados</t>
  </si>
  <si>
    <t xml:space="preserve">            Materias primas y consumibles utilizados</t>
  </si>
  <si>
    <t xml:space="preserve">            Gastos por beneficios a los empleados</t>
  </si>
  <si>
    <t xml:space="preserve">            Gastos por provisiones de cartera de créditos y operaciones de leasing financiero</t>
  </si>
  <si>
    <t xml:space="preserve">            Gasto por depreciación y amortización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</si>
  <si>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</si>
  <si>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</si>
  <si>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</si>
  <si>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</si>
  <si>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</si>
  <si>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</si>
  <si>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</si>
  <si>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</si>
  <si>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</si>
  <si>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</si>
  <si>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</si>
  <si>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</si>
  <si>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</si>
  <si>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Ingreso (gasto) por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</si>
  <si>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</si>
  <si>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</si>
  <si>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</si>
  <si>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</si>
  <si>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</si>
  <si>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</si>
  <si>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 xml:space="preserve">        Ganancias por acción [sinopsis]</t>
  </si>
  <si>
    <t>Acciones ordinarias [miembro]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</si>
  <si>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</si>
  <si>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</si>
  <si>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</si>
  <si>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</si>
  <si>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</si>
  <si>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</si>
  <si>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</si>
  <si>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</si>
  <si>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>Estado del resultado integral [sinopsis]</t>
  </si>
  <si>
    <t>Ganancia (pérdida)</t>
  </si>
  <si>
    <t>Otro resultado integral [sinopsis]</t>
  </si>
  <si>
    <t>Componentes de otro resultado integral que no se reclasificarán al resultado del periodo, neto de impuestos [resumen]</t>
  </si>
  <si>
    <t>Otro resultado integral, neto de impuestos, ganancias (pérdidas) de inversiones en instrumentos de patrimonio</t>
  </si>
  <si>
    <t>Otro resultado integral, neto de impuestos, ganancias (pérdidas) por revaluación</t>
  </si>
  <si>
    <t>Otro resultado integral, neto de impuestos, ganancias (pérdidas) por nuevas mediciones de planes de beneficios definidos</t>
  </si>
  <si>
    <t>Otro resultado integral, neto de impuestos, cambio en el valor razonable de pasivos financieros atribuible a cambios en el riesgo de crédito del pasivo</t>
  </si>
  <si>
    <t>Participación de otro resultado integral de asociadas y negocios conjuntos contabilizados utilizando el método de la participación que no se reclasificará al resultado del periodo, neto de impuestos</t>
  </si>
  <si>
    <t>Total otro resultado integral que no se reclasificará al resultado del periodo, neto de impuestos</t>
  </si>
  <si>
    <t>Componentes de otro resultado integral que se reclasificarán al resultado del periodo, neto de impuestos [resumen]</t>
  </si>
  <si>
    <t>Diferencias de cambio por conversión [sinopsis]</t>
  </si>
  <si>
    <t>Ganancias (pérdidas) por diferencias de cambio de conversión, netas de impuestos</t>
  </si>
  <si>
    <t>Ajustes de reclasificación en diferencias de cambio de conversión, neto de impuestos</t>
  </si>
  <si>
    <t>Otro resultado integral, neto de impuestos, diferencias de cambio por conversión</t>
  </si>
  <si>
    <t>Activos financieros disponibles para la venta [sinopsis]</t>
  </si>
  <si>
    <t>Ganancias (pérdidas) por nuevas mediciones de activos financieros disponibles para la venta, netas de impuestos</t>
  </si>
  <si>
    <t>Ajustes de reclasificación, activos financieros disponibles para la venta, neto de impuestos</t>
  </si>
  <si>
    <t>Otro resultado integral, neto de impuestos, activos financieros disponibles para la venta</t>
  </si>
  <si>
    <t>Coberturas del flujo de efectivo [sinopsis]</t>
  </si>
  <si>
    <t>Ganancias (pérdidas) por coberturas de flujos de efectivo, neto de impuestos</t>
  </si>
  <si>
    <t>Ajustes de reclasificación en coberturas de flujos de efectivo, neto de impuestos</t>
  </si>
  <si>
    <t>Importes eliminados del patrimonio e incluidos en el importe en libros de activos (pasivos) no financieros que se hayan adquirido o incurrido mediante una transacción prevista altamente probable cubierta, neto de impuestos</t>
  </si>
  <si>
    <t>Otro resultado integral, neto de impuestos, coberturas del flujo de efectivo</t>
  </si>
  <si>
    <t>Coberturas de inversiones netas en negocios en el extranjero [resumen]</t>
  </si>
  <si>
    <t>Ganancias (pérdidas) por coberturas de inversiones netas en negocios en el extranjero, neto de impuestos</t>
  </si>
  <si>
    <t>Ajustes de reclasificación por coberturas de inversiones netas en negocios en el extranjero, netos de impuestos</t>
  </si>
  <si>
    <t>Otro resultado integral, neto de impuestos, coberturas de inversiones netas en negocios en el extranjero</t>
  </si>
  <si>
    <t>Participación de otro resultado integral de asociadas y negocios conjuntos contabilizados utilizando el método de la participación que se reclasificará al resultado del periodo, neto de impuestos</t>
  </si>
  <si>
    <t>Total otro resultado integral que se reclasificará al resultado del periodo, neto de impuestos</t>
  </si>
  <si>
    <t>Total otro resultado integral</t>
  </si>
  <si>
    <t>Resultado integral total</t>
  </si>
  <si>
    <t>Resultado integral atribuible a [sinopsis]</t>
  </si>
  <si>
    <t>Resultado integral atribuible a los propietarios de la controladora</t>
  </si>
  <si>
    <t>Resultado integral atribuible a participaciones no controladoras</t>
  </si>
  <si>
    <t>BANCO SANTANDER DE NEGOCIOS COLOMBIA S.A.</t>
  </si>
  <si>
    <t>Estado de Situacion Financiera a 31 de Diciembre de 2015</t>
  </si>
  <si>
    <t>(en miles de pesos colombianos)</t>
  </si>
  <si>
    <t>Estado de Resultados del periodo</t>
  </si>
  <si>
    <t>Por el periodo comprendido entre 01 de enero y 31 de diciembre de 2015</t>
  </si>
  <si>
    <t>Estado de otro Resultado Integral</t>
  </si>
  <si>
    <t>Por el periodo comprendido entre 01 de enero de 2015 y 31 de diciembre de 2015</t>
  </si>
  <si>
    <t>Estado de situación financiera, orden de liquidez</t>
  </si>
  <si>
    <t>Estado de resultado integral, resultado del periodo, por naturaleza de gasto</t>
  </si>
  <si>
    <t>Estado del resultado integral, componentes ORI presentados netos de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</si>
</sst>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$_-;\-* #,##0.00\ _$_-;_-* &quot;-&quot;??\ _$_-;_-@_-"/>
    <numFmt numFmtId="165" formatCode="_(* #,##0_);_(* \(#,##0\);_(* &quot;-&quot;??_);_(@_)"/>
    <numFmt numFmtId="166" formatCode="_-* #,##0\ _$_-;\-* #,##0\ _$_-;_-* &quot;-&quot;??\ _$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color rgb="FF0000FF"/>
      <name val="Arial Narrow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F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Border="1" applyAlignment="1">
      <alignment vertical="center" wrapText="1"/>
    </xf>
    <xf numFmtId="165" fontId="3" fillId="3" borderId="6" xfId="1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165" fontId="3" fillId="0" borderId="6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5" fontId="4" fillId="0" borderId="6" xfId="1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Border="1" applyAlignment="1">
      <alignment vertical="center" wrapText="1"/>
    </xf>
    <xf numFmtId="165" fontId="4" fillId="0" borderId="9" xfId="1" applyNumberFormat="1" applyFont="1" applyBorder="1" applyAlignment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165" fontId="5" fillId="0" borderId="0" xfId="1" applyNumberFormat="1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1" fontId="3" fillId="3" borderId="6" xfId="0" applyNumberFormat="1" applyFont="1" applyFill="1" applyBorder="1" applyAlignment="1">
      <alignment vertical="center" wrapText="1"/>
    </xf>
    <xf numFmtId="1" fontId="3" fillId="0" borderId="6" xfId="1" applyNumberFormat="1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" fontId="4" fillId="0" borderId="6" xfId="1" applyNumberFormat="1" applyFont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5" borderId="10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1" fontId="4" fillId="0" borderId="9" xfId="1" applyNumberFormat="1" applyFont="1" applyBorder="1" applyAlignment="1">
      <alignment vertical="center" wrapText="1"/>
    </xf>
    <xf numFmtId="1" fontId="5" fillId="0" borderId="0" xfId="0" applyNumberFormat="1" applyFont="1" applyBorder="1" applyAlignment="1" applyProtection="1">
      <alignment horizontal="left" vertical="center"/>
    </xf>
    <xf numFmtId="1" fontId="5" fillId="3" borderId="5" xfId="0" applyNumberFormat="1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165" fontId="5" fillId="0" borderId="0" xfId="1" applyNumberFormat="1" applyFont="1" applyAlignment="1">
      <alignment vertical="center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166" fontId="3" fillId="3" borderId="6" xfId="1" applyNumberFormat="1" applyFont="1" applyFill="1" applyBorder="1" applyAlignment="1">
      <alignment vertical="center" wrapText="1"/>
    </xf>
    <xf numFmtId="166" fontId="3" fillId="0" borderId="6" xfId="1" applyNumberFormat="1" applyFont="1" applyBorder="1" applyAlignment="1">
      <alignment vertical="center" wrapText="1"/>
    </xf>
    <xf numFmtId="166" fontId="3" fillId="0" borderId="6" xfId="1" applyNumberFormat="1" applyFont="1" applyFill="1" applyBorder="1" applyAlignment="1">
      <alignment vertical="center" wrapText="1"/>
    </xf>
    <xf numFmtId="166" fontId="4" fillId="0" borderId="6" xfId="1" applyNumberFormat="1" applyFont="1" applyBorder="1" applyAlignment="1">
      <alignment vertical="center" wrapText="1"/>
    </xf>
    <xf numFmtId="166" fontId="3" fillId="0" borderId="9" xfId="1" applyNumberFormat="1" applyFont="1" applyBorder="1" applyAlignment="1">
      <alignment vertical="center" wrapText="1"/>
    </xf>
    <xf numFmtId="166" fontId="3" fillId="0" borderId="5" xfId="1" applyNumberFormat="1" applyFont="1" applyFill="1" applyBorder="1" applyAlignment="1">
      <alignment vertical="center" wrapText="1"/>
    </xf>
    <xf numFmtId="166" fontId="3" fillId="3" borderId="5" xfId="1" applyNumberFormat="1" applyFont="1" applyFill="1" applyBorder="1" applyAlignment="1">
      <alignment vertical="center" wrapText="1"/>
    </xf>
    <xf numFmtId="166" fontId="4" fillId="0" borderId="5" xfId="1" applyNumberFormat="1" applyFont="1" applyFill="1" applyBorder="1" applyAlignment="1">
      <alignment vertical="center" wrapText="1"/>
    </xf>
    <xf numFmtId="0" fontId="7" fillId="0" borderId="0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 applyProtection="1">
      <alignment horizontal="left" vertical="center"/>
    </xf>
    <xf numFmtId="1" fontId="2" fillId="2" borderId="12" xfId="0" applyNumberFormat="1" applyFont="1" applyFill="1" applyBorder="1" applyAlignment="1" applyProtection="1">
      <alignment horizontal="left" vertical="center"/>
    </xf>
    <xf numFmtId="1" fontId="2" fillId="2" borderId="13" xfId="0" applyNumberFormat="1" applyFont="1" applyFill="1" applyBorder="1" applyAlignment="1" applyProtection="1">
      <alignment horizontal="left" vertical="center"/>
    </xf>
  </cellXfs>
  <cellStyles count="3">
    <cellStyle name="Comma" xfId="1" builtinId="3"/>
    <cellStyle name="Normal" xfId="0" builtinId="0"/>
    <cellStyle name="Normal 4 2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XBRL%20SUPERPERFINANCIERA\2015\Reportes%20en%20Taxonom&#237;a%20XBRL\Diciembre%202015\RECEX-CO_001-059_ind_ci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05000"/>
      <sheetName val="110000"/>
      <sheetName val="220000"/>
      <sheetName val="320000"/>
      <sheetName val="410000"/>
      <sheetName val="510000"/>
      <sheetName val="520000"/>
      <sheetName val="610000"/>
      <sheetName val="810000"/>
      <sheetName val="813000"/>
      <sheetName val="819100"/>
      <sheetName val="instance"/>
      <sheetName val="data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>
            <v>-6980161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workbookViewId="0">
      <selection activeCell="A6" sqref="A6"/>
    </sheetView>
  </sheetViews>
  <sheetFormatPr defaultColWidth="10.28515625" defaultRowHeight="11.25" x14ac:dyDescent="0.25"/>
  <cols>
    <col min="1" max="1" width="2.5703125" style="14" customWidth="1"/>
    <col min="2" max="2" width="73.42578125" style="14" customWidth="1"/>
    <col min="3" max="3" width="15.42578125" style="15" customWidth="1"/>
    <col min="4" max="16384" width="10.28515625" style="16"/>
  </cols>
  <sheetData>
    <row r="1" spans="1:3" ht="12.75" x14ac:dyDescent="0.25">
      <c r="A1" s="48" t="s">
        <v>126</v>
      </c>
      <c r="B1" s="48"/>
    </row>
    <row r="2" spans="1:3" x14ac:dyDescent="0.25">
      <c r="A2" s="14" t="s">
        <v>127</v>
      </c>
    </row>
    <row r="3" spans="1:3" x14ac:dyDescent="0.25">
      <c r="A3" s="14" t="s">
        <v>128</v>
      </c>
    </row>
    <row r="4" spans="1:3" ht="12" thickBot="1" x14ac:dyDescent="0.3"/>
    <row r="5" spans="1:3" s="1" customFormat="1" ht="12.75" x14ac:dyDescent="0.25">
      <c r="A5" s="49" t="s">
        <v>133</v>
      </c>
      <c r="B5" s="50"/>
      <c r="C5" s="51"/>
    </row>
    <row r="6" spans="1:3" s="1" customFormat="1" ht="12.75" x14ac:dyDescent="0.25">
      <c r="A6" s="2"/>
      <c r="B6" s="3" t="s">
        <v>0</v>
      </c>
      <c r="C6" s="4"/>
    </row>
    <row r="7" spans="1:3" s="6" customFormat="1" ht="12.75" x14ac:dyDescent="0.25">
      <c r="A7" s="5"/>
      <c r="B7" s="3" t="s">
        <v>1</v>
      </c>
      <c r="C7" s="4"/>
    </row>
    <row r="8" spans="1:3" s="1" customFormat="1" ht="12.75" x14ac:dyDescent="0.25">
      <c r="A8" s="2"/>
      <c r="B8" s="3" t="s">
        <v>2</v>
      </c>
      <c r="C8" s="7">
        <v>117571670</v>
      </c>
    </row>
    <row r="9" spans="1:3" s="1" customFormat="1" ht="12.75" x14ac:dyDescent="0.25">
      <c r="A9" s="2"/>
      <c r="B9" s="19" t="s">
        <v>3</v>
      </c>
      <c r="C9" s="7">
        <v>227770341</v>
      </c>
    </row>
    <row r="10" spans="1:3" s="1" customFormat="1" ht="12.75" x14ac:dyDescent="0.25">
      <c r="A10" s="2"/>
      <c r="B10" s="19" t="s">
        <v>4</v>
      </c>
      <c r="C10" s="7">
        <v>0</v>
      </c>
    </row>
    <row r="11" spans="1:3" s="1" customFormat="1" ht="12.75" x14ac:dyDescent="0.25">
      <c r="A11" s="2"/>
      <c r="B11" s="19" t="s">
        <v>5</v>
      </c>
      <c r="C11" s="7">
        <v>556057285</v>
      </c>
    </row>
    <row r="12" spans="1:3" s="1" customFormat="1" ht="12.75" x14ac:dyDescent="0.25">
      <c r="A12" s="2"/>
      <c r="B12" s="19" t="s">
        <v>6</v>
      </c>
      <c r="C12" s="7">
        <v>11796757</v>
      </c>
    </row>
    <row r="13" spans="1:3" s="1" customFormat="1" ht="12.75" x14ac:dyDescent="0.25">
      <c r="A13" s="2"/>
      <c r="B13" s="19" t="s">
        <v>7</v>
      </c>
      <c r="C13" s="7">
        <v>0</v>
      </c>
    </row>
    <row r="14" spans="1:3" s="1" customFormat="1" ht="12.75" x14ac:dyDescent="0.25">
      <c r="A14" s="2"/>
      <c r="B14" s="19" t="s">
        <v>8</v>
      </c>
      <c r="C14" s="7">
        <v>0</v>
      </c>
    </row>
    <row r="15" spans="1:3" s="1" customFormat="1" ht="12.75" x14ac:dyDescent="0.25">
      <c r="A15" s="2"/>
      <c r="B15" s="3" t="s">
        <v>9</v>
      </c>
      <c r="C15" s="7">
        <v>2554047</v>
      </c>
    </row>
    <row r="16" spans="1:3" s="1" customFormat="1" ht="12.75" x14ac:dyDescent="0.25">
      <c r="A16" s="2"/>
      <c r="B16" s="3" t="s">
        <v>10</v>
      </c>
      <c r="C16" s="7">
        <v>14800268</v>
      </c>
    </row>
    <row r="17" spans="1:3" s="1" customFormat="1" ht="12.75" x14ac:dyDescent="0.25">
      <c r="A17" s="2"/>
      <c r="B17" s="3" t="s">
        <v>11</v>
      </c>
      <c r="C17" s="7">
        <v>116692</v>
      </c>
    </row>
    <row r="18" spans="1:3" s="1" customFormat="1" ht="25.5" x14ac:dyDescent="0.25">
      <c r="A18" s="2"/>
      <c r="B18" s="3" t="s">
        <v>12</v>
      </c>
      <c r="C18" s="7">
        <v>0</v>
      </c>
    </row>
    <row r="19" spans="1:3" s="1" customFormat="1" ht="12.75" x14ac:dyDescent="0.25">
      <c r="A19" s="2"/>
      <c r="B19" s="3" t="s">
        <v>13</v>
      </c>
      <c r="C19" s="7">
        <v>0</v>
      </c>
    </row>
    <row r="20" spans="1:3" s="1" customFormat="1" ht="12.75" x14ac:dyDescent="0.25">
      <c r="A20" s="2"/>
      <c r="B20" s="3" t="s">
        <v>14</v>
      </c>
      <c r="C20" s="7">
        <v>1171926</v>
      </c>
    </row>
    <row r="21" spans="1:3" s="1" customFormat="1" ht="12.75" x14ac:dyDescent="0.25">
      <c r="A21" s="2"/>
      <c r="B21" s="3" t="s">
        <v>15</v>
      </c>
      <c r="C21" s="7">
        <v>0</v>
      </c>
    </row>
    <row r="22" spans="1:3" s="1" customFormat="1" ht="12.75" x14ac:dyDescent="0.25">
      <c r="A22" s="2"/>
      <c r="B22" s="3" t="s">
        <v>16</v>
      </c>
      <c r="C22" s="7">
        <v>0</v>
      </c>
    </row>
    <row r="23" spans="1:3" s="1" customFormat="1" ht="12.75" x14ac:dyDescent="0.25">
      <c r="A23" s="2"/>
      <c r="B23" s="3" t="s">
        <v>17</v>
      </c>
      <c r="C23" s="7">
        <v>0</v>
      </c>
    </row>
    <row r="24" spans="1:3" s="1" customFormat="1" ht="12.75" x14ac:dyDescent="0.25">
      <c r="A24" s="2"/>
      <c r="B24" s="3" t="s">
        <v>18</v>
      </c>
      <c r="C24" s="7">
        <v>4184739</v>
      </c>
    </row>
    <row r="25" spans="1:3" s="1" customFormat="1" ht="12.75" x14ac:dyDescent="0.25">
      <c r="A25" s="2"/>
      <c r="B25" s="3" t="s">
        <v>19</v>
      </c>
      <c r="C25" s="7">
        <v>0</v>
      </c>
    </row>
    <row r="26" spans="1:3" s="1" customFormat="1" ht="12.75" x14ac:dyDescent="0.25">
      <c r="A26" s="2"/>
      <c r="B26" s="3" t="s">
        <v>20</v>
      </c>
      <c r="C26" s="7">
        <v>0</v>
      </c>
    </row>
    <row r="27" spans="1:3" s="6" customFormat="1" ht="12.75" x14ac:dyDescent="0.25">
      <c r="A27" s="5"/>
      <c r="B27" s="8" t="s">
        <v>21</v>
      </c>
      <c r="C27" s="9">
        <f>SUM(C8:C26)</f>
        <v>936023725</v>
      </c>
    </row>
    <row r="28" spans="1:3" s="1" customFormat="1" ht="12.75" x14ac:dyDescent="0.25">
      <c r="A28" s="2"/>
      <c r="B28" s="3" t="s">
        <v>22</v>
      </c>
      <c r="C28" s="4"/>
    </row>
    <row r="29" spans="1:3" s="1" customFormat="1" ht="12.75" x14ac:dyDescent="0.25">
      <c r="A29" s="2"/>
      <c r="B29" s="3" t="s">
        <v>23</v>
      </c>
      <c r="C29" s="4"/>
    </row>
    <row r="30" spans="1:3" s="1" customFormat="1" ht="12.75" x14ac:dyDescent="0.25">
      <c r="A30" s="2"/>
      <c r="B30" s="19" t="s">
        <v>24</v>
      </c>
      <c r="C30" s="7">
        <v>598238666</v>
      </c>
    </row>
    <row r="31" spans="1:3" s="1" customFormat="1" ht="12.75" x14ac:dyDescent="0.25">
      <c r="A31" s="2"/>
      <c r="B31" s="19" t="s">
        <v>25</v>
      </c>
      <c r="C31" s="7">
        <v>149692327</v>
      </c>
    </row>
    <row r="32" spans="1:3" s="1" customFormat="1" ht="12.75" x14ac:dyDescent="0.25">
      <c r="A32" s="2"/>
      <c r="B32" s="19" t="s">
        <v>26</v>
      </c>
      <c r="C32" s="7">
        <v>0</v>
      </c>
    </row>
    <row r="33" spans="1:3" s="1" customFormat="1" ht="12.75" x14ac:dyDescent="0.25">
      <c r="A33" s="2"/>
      <c r="B33" s="19" t="s">
        <v>27</v>
      </c>
      <c r="C33" s="7">
        <v>3733798</v>
      </c>
    </row>
    <row r="34" spans="1:3" s="1" customFormat="1" ht="12.75" x14ac:dyDescent="0.25">
      <c r="A34" s="2"/>
      <c r="B34" s="19" t="s">
        <v>28</v>
      </c>
      <c r="C34" s="7">
        <v>1137211</v>
      </c>
    </row>
    <row r="35" spans="1:3" s="1" customFormat="1" ht="12.75" x14ac:dyDescent="0.25">
      <c r="A35" s="2"/>
      <c r="B35" s="19" t="s">
        <v>29</v>
      </c>
      <c r="C35" s="7">
        <v>2629822</v>
      </c>
    </row>
    <row r="36" spans="1:3" s="1" customFormat="1" ht="12.75" x14ac:dyDescent="0.25">
      <c r="A36" s="2"/>
      <c r="B36" s="19" t="s">
        <v>30</v>
      </c>
      <c r="C36" s="7">
        <v>0</v>
      </c>
    </row>
    <row r="37" spans="1:3" s="1" customFormat="1" ht="12.75" x14ac:dyDescent="0.25">
      <c r="A37" s="2"/>
      <c r="B37" s="19" t="s">
        <v>31</v>
      </c>
      <c r="C37" s="7">
        <v>2491798</v>
      </c>
    </row>
    <row r="38" spans="1:3" s="1" customFormat="1" ht="12.75" x14ac:dyDescent="0.25">
      <c r="A38" s="2"/>
      <c r="B38" s="19" t="s">
        <v>32</v>
      </c>
      <c r="C38" s="7">
        <v>0</v>
      </c>
    </row>
    <row r="39" spans="1:3" s="1" customFormat="1" ht="12.75" x14ac:dyDescent="0.25">
      <c r="A39" s="2"/>
      <c r="B39" s="19" t="s">
        <v>33</v>
      </c>
      <c r="C39" s="7">
        <v>0</v>
      </c>
    </row>
    <row r="40" spans="1:3" s="1" customFormat="1" ht="12.75" x14ac:dyDescent="0.25">
      <c r="A40" s="2"/>
      <c r="B40" s="3" t="s">
        <v>34</v>
      </c>
      <c r="C40" s="7">
        <v>0</v>
      </c>
    </row>
    <row r="41" spans="1:3" s="1" customFormat="1" ht="12.75" x14ac:dyDescent="0.25">
      <c r="A41" s="2"/>
      <c r="B41" s="3" t="s">
        <v>35</v>
      </c>
      <c r="C41" s="7">
        <v>0</v>
      </c>
    </row>
    <row r="42" spans="1:3" s="6" customFormat="1" ht="12.75" x14ac:dyDescent="0.25">
      <c r="A42" s="5"/>
      <c r="B42" s="8" t="s">
        <v>36</v>
      </c>
      <c r="C42" s="9">
        <f>SUM(C30:C41)</f>
        <v>757923622</v>
      </c>
    </row>
    <row r="43" spans="1:3" s="1" customFormat="1" ht="12.75" x14ac:dyDescent="0.25">
      <c r="A43" s="2"/>
      <c r="B43" s="3" t="s">
        <v>37</v>
      </c>
      <c r="C43" s="4"/>
    </row>
    <row r="44" spans="1:3" s="1" customFormat="1" ht="12.75" x14ac:dyDescent="0.25">
      <c r="A44" s="2"/>
      <c r="B44" s="19" t="s">
        <v>38</v>
      </c>
      <c r="C44" s="7">
        <v>196019900</v>
      </c>
    </row>
    <row r="45" spans="1:3" s="1" customFormat="1" ht="12.75" x14ac:dyDescent="0.25">
      <c r="A45" s="2"/>
      <c r="B45" s="19" t="s">
        <v>39</v>
      </c>
      <c r="C45" s="7">
        <v>0</v>
      </c>
    </row>
    <row r="46" spans="1:3" s="1" customFormat="1" ht="12.75" x14ac:dyDescent="0.25">
      <c r="A46" s="2"/>
      <c r="B46" s="19" t="s">
        <v>40</v>
      </c>
      <c r="C46" s="7">
        <v>0</v>
      </c>
    </row>
    <row r="47" spans="1:3" s="1" customFormat="1" ht="12.75" x14ac:dyDescent="0.25">
      <c r="A47" s="2"/>
      <c r="B47" s="19" t="s">
        <v>41</v>
      </c>
      <c r="C47" s="7">
        <v>0</v>
      </c>
    </row>
    <row r="48" spans="1:3" s="1" customFormat="1" ht="12.75" x14ac:dyDescent="0.25">
      <c r="A48" s="2"/>
      <c r="B48" s="19" t="s">
        <v>42</v>
      </c>
      <c r="C48" s="7">
        <v>15061900</v>
      </c>
    </row>
    <row r="49" spans="1:3" s="10" customFormat="1" ht="12.75" x14ac:dyDescent="0.25">
      <c r="A49" s="2"/>
      <c r="B49" s="19" t="s">
        <v>43</v>
      </c>
      <c r="C49" s="7">
        <v>-6980161</v>
      </c>
    </row>
    <row r="50" spans="1:3" s="1" customFormat="1" ht="12.75" x14ac:dyDescent="0.25">
      <c r="A50" s="2"/>
      <c r="B50" s="19" t="s">
        <v>44</v>
      </c>
      <c r="C50" s="7">
        <v>-18304093</v>
      </c>
    </row>
    <row r="51" spans="1:3" s="1" customFormat="1" ht="12.75" x14ac:dyDescent="0.25">
      <c r="A51" s="2"/>
      <c r="B51" s="19" t="s">
        <v>45</v>
      </c>
      <c r="C51" s="7">
        <v>-7697443</v>
      </c>
    </row>
    <row r="52" spans="1:3" s="1" customFormat="1" ht="12.75" x14ac:dyDescent="0.25">
      <c r="A52" s="2"/>
      <c r="B52" s="19" t="s">
        <v>46</v>
      </c>
      <c r="C52" s="7">
        <v>0</v>
      </c>
    </row>
    <row r="53" spans="1:3" s="1" customFormat="1" ht="12.75" x14ac:dyDescent="0.25">
      <c r="A53" s="2"/>
      <c r="B53" s="39" t="s">
        <v>47</v>
      </c>
      <c r="C53" s="9">
        <f>C44+C45-C46+C47+C48+C49+C50+C51+C52</f>
        <v>178100103</v>
      </c>
    </row>
    <row r="54" spans="1:3" s="1" customFormat="1" ht="12.75" x14ac:dyDescent="0.25">
      <c r="A54" s="2"/>
      <c r="B54" s="3" t="s">
        <v>48</v>
      </c>
      <c r="C54" s="7">
        <v>0</v>
      </c>
    </row>
    <row r="55" spans="1:3" s="6" customFormat="1" ht="12.75" x14ac:dyDescent="0.25">
      <c r="A55" s="5"/>
      <c r="B55" s="8" t="s">
        <v>49</v>
      </c>
      <c r="C55" s="9">
        <f>C53+C54</f>
        <v>178100103</v>
      </c>
    </row>
    <row r="56" spans="1:3" s="6" customFormat="1" ht="13.5" thickBot="1" x14ac:dyDescent="0.3">
      <c r="A56" s="11"/>
      <c r="B56" s="12" t="s">
        <v>50</v>
      </c>
      <c r="C56" s="13">
        <f>C42+C55</f>
        <v>936023725</v>
      </c>
    </row>
  </sheetData>
  <mergeCells count="1">
    <mergeCell ref="A5:C5"/>
  </mergeCell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6"/>
  <sheetViews>
    <sheetView workbookViewId="0">
      <selection activeCell="A7" sqref="A7"/>
    </sheetView>
  </sheetViews>
  <sheetFormatPr defaultColWidth="10.28515625" defaultRowHeight="11.25" x14ac:dyDescent="0.25"/>
  <cols>
    <col min="1" max="1" width="2.140625" style="14" customWidth="1"/>
    <col min="2" max="2" width="94.28515625" style="14" customWidth="1"/>
    <col min="3" max="3" width="16.5703125" style="32" customWidth="1"/>
    <col min="4" max="16384" width="10.28515625" style="16"/>
  </cols>
  <sheetData>
    <row r="1" spans="1:3" ht="12.75" x14ac:dyDescent="0.25">
      <c r="A1" s="48" t="s">
        <v>126</v>
      </c>
      <c r="B1" s="48"/>
    </row>
    <row r="2" spans="1:3" x14ac:dyDescent="0.25">
      <c r="A2" s="14" t="s">
        <v>129</v>
      </c>
    </row>
    <row r="3" spans="1:3" x14ac:dyDescent="0.25">
      <c r="A3" s="14" t="s">
        <v>130</v>
      </c>
    </row>
    <row r="4" spans="1:3" x14ac:dyDescent="0.25">
      <c r="A4" s="14" t="s">
        <v>128</v>
      </c>
    </row>
    <row r="5" spans="1:3" ht="12" thickBot="1" x14ac:dyDescent="0.3"/>
    <row r="6" spans="1:3" s="1" customFormat="1" ht="12.75" x14ac:dyDescent="0.25">
      <c r="A6" s="49" t="s">
        <v>134</v>
      </c>
      <c r="B6" s="50"/>
      <c r="C6" s="51"/>
    </row>
    <row r="7" spans="1:3" s="1" customFormat="1" ht="12.75" x14ac:dyDescent="0.25">
      <c r="A7" s="2"/>
      <c r="B7" s="3" t="s">
        <v>51</v>
      </c>
      <c r="C7" s="17"/>
    </row>
    <row r="8" spans="1:3" s="1" customFormat="1" ht="12.75" x14ac:dyDescent="0.25">
      <c r="A8" s="2"/>
      <c r="B8" s="3" t="s">
        <v>52</v>
      </c>
      <c r="C8" s="17"/>
    </row>
    <row r="9" spans="1:3" s="1" customFormat="1" ht="12.75" x14ac:dyDescent="0.25">
      <c r="A9" s="2"/>
      <c r="B9" s="3" t="s">
        <v>53</v>
      </c>
      <c r="C9" s="41">
        <v>28304576</v>
      </c>
    </row>
    <row r="10" spans="1:3" s="1" customFormat="1" ht="12.75" x14ac:dyDescent="0.25">
      <c r="A10" s="2"/>
      <c r="B10" s="3" t="s">
        <v>54</v>
      </c>
      <c r="C10" s="41">
        <v>0</v>
      </c>
    </row>
    <row r="11" spans="1:3" s="20" customFormat="1" ht="12.75" x14ac:dyDescent="0.25">
      <c r="A11" s="2"/>
      <c r="B11" s="19" t="s">
        <v>55</v>
      </c>
      <c r="C11" s="42">
        <v>0</v>
      </c>
    </row>
    <row r="12" spans="1:3" s="20" customFormat="1" ht="12.75" x14ac:dyDescent="0.25">
      <c r="A12" s="2"/>
      <c r="B12" s="19" t="s">
        <v>56</v>
      </c>
      <c r="C12" s="42">
        <v>0</v>
      </c>
    </row>
    <row r="13" spans="1:3" s="20" customFormat="1" ht="12.75" x14ac:dyDescent="0.25">
      <c r="A13" s="2"/>
      <c r="B13" s="19" t="s">
        <v>57</v>
      </c>
      <c r="C13" s="42">
        <v>0</v>
      </c>
    </row>
    <row r="14" spans="1:3" s="1" customFormat="1" ht="12.75" x14ac:dyDescent="0.25">
      <c r="A14" s="2"/>
      <c r="B14" s="3" t="s">
        <v>58</v>
      </c>
      <c r="C14" s="41">
        <v>9501644</v>
      </c>
    </row>
    <row r="15" spans="1:3" s="1" customFormat="1" ht="12.75" x14ac:dyDescent="0.25">
      <c r="A15" s="2"/>
      <c r="B15" s="19" t="s">
        <v>59</v>
      </c>
      <c r="C15" s="42">
        <v>11967775</v>
      </c>
    </row>
    <row r="16" spans="1:3" s="1" customFormat="1" ht="12.75" x14ac:dyDescent="0.25">
      <c r="A16" s="2"/>
      <c r="B16" s="3" t="s">
        <v>60</v>
      </c>
      <c r="C16" s="41">
        <v>1798427</v>
      </c>
    </row>
    <row r="17" spans="1:3" s="1" customFormat="1" ht="12.75" x14ac:dyDescent="0.25">
      <c r="A17" s="2"/>
      <c r="B17" s="3" t="s">
        <v>61</v>
      </c>
      <c r="C17" s="41">
        <v>0</v>
      </c>
    </row>
    <row r="18" spans="1:3" s="1" customFormat="1" ht="12.75" x14ac:dyDescent="0.25">
      <c r="A18" s="2"/>
      <c r="B18" s="3" t="s">
        <v>62</v>
      </c>
      <c r="C18" s="41">
        <v>14101670</v>
      </c>
    </row>
    <row r="19" spans="1:3" s="1" customFormat="1" ht="12.75" x14ac:dyDescent="0.25">
      <c r="A19" s="2"/>
      <c r="B19" s="3" t="s">
        <v>63</v>
      </c>
      <c r="C19" s="41">
        <v>0</v>
      </c>
    </row>
    <row r="20" spans="1:3" s="1" customFormat="1" ht="12.75" x14ac:dyDescent="0.25">
      <c r="A20" s="2"/>
      <c r="B20" s="8" t="s">
        <v>64</v>
      </c>
      <c r="C20" s="43">
        <f>C9+C10-C11+C12-C13-C14-C15-C16-C17-C18+C19</f>
        <v>-9064940</v>
      </c>
    </row>
    <row r="21" spans="1:3" s="1" customFormat="1" ht="12.75" x14ac:dyDescent="0.25">
      <c r="A21" s="2"/>
      <c r="B21" s="3" t="s">
        <v>65</v>
      </c>
      <c r="C21" s="41">
        <v>0</v>
      </c>
    </row>
    <row r="22" spans="1:3" s="1" customFormat="1" ht="12.75" x14ac:dyDescent="0.25">
      <c r="A22" s="2"/>
      <c r="B22" s="3" t="s">
        <v>66</v>
      </c>
      <c r="C22" s="41">
        <v>0</v>
      </c>
    </row>
    <row r="23" spans="1:3" s="1" customFormat="1" ht="12.75" x14ac:dyDescent="0.25">
      <c r="A23" s="2"/>
      <c r="B23" s="3" t="s">
        <v>67</v>
      </c>
      <c r="C23" s="41">
        <v>0</v>
      </c>
    </row>
    <row r="24" spans="1:3" s="1" customFormat="1" ht="12.75" x14ac:dyDescent="0.25">
      <c r="A24" s="2"/>
      <c r="B24" s="22" t="s">
        <v>68</v>
      </c>
      <c r="C24" s="41">
        <v>0</v>
      </c>
    </row>
    <row r="25" spans="1:3" s="1" customFormat="1" ht="12.75" x14ac:dyDescent="0.25">
      <c r="A25" s="2"/>
      <c r="B25" s="22" t="s">
        <v>69</v>
      </c>
      <c r="C25" s="41">
        <v>0</v>
      </c>
    </row>
    <row r="26" spans="1:3" s="1" customFormat="1" ht="12.75" x14ac:dyDescent="0.25">
      <c r="A26" s="2"/>
      <c r="B26" s="3" t="s">
        <v>70</v>
      </c>
      <c r="C26" s="41">
        <v>0</v>
      </c>
    </row>
    <row r="27" spans="1:3" s="1" customFormat="1" ht="12.75" x14ac:dyDescent="0.25">
      <c r="A27" s="2"/>
      <c r="B27" s="3" t="s">
        <v>71</v>
      </c>
      <c r="C27" s="41">
        <v>0</v>
      </c>
    </row>
    <row r="28" spans="1:3" s="1" customFormat="1" ht="25.5" x14ac:dyDescent="0.25">
      <c r="A28" s="2"/>
      <c r="B28" s="3" t="s">
        <v>72</v>
      </c>
      <c r="C28" s="41">
        <v>0</v>
      </c>
    </row>
    <row r="29" spans="1:3" s="1" customFormat="1" ht="12.75" x14ac:dyDescent="0.25">
      <c r="A29" s="2"/>
      <c r="B29" s="8" t="s">
        <v>73</v>
      </c>
      <c r="C29" s="43">
        <f>C20+C21+C22+C23+C24-C25+C26+C27+C28</f>
        <v>-9064940</v>
      </c>
    </row>
    <row r="30" spans="1:3" s="1" customFormat="1" ht="12.75" x14ac:dyDescent="0.25">
      <c r="A30" s="2"/>
      <c r="B30" s="19" t="s">
        <v>74</v>
      </c>
      <c r="C30" s="41">
        <v>-2084779</v>
      </c>
    </row>
    <row r="31" spans="1:3" s="1" customFormat="1" ht="12.75" x14ac:dyDescent="0.25">
      <c r="A31" s="2"/>
      <c r="B31" s="8" t="s">
        <v>75</v>
      </c>
      <c r="C31" s="43">
        <f>C29-C30</f>
        <v>-6980161</v>
      </c>
    </row>
    <row r="32" spans="1:3" s="1" customFormat="1" ht="12.75" x14ac:dyDescent="0.25">
      <c r="A32" s="2"/>
      <c r="B32" s="3" t="s">
        <v>76</v>
      </c>
      <c r="C32" s="41">
        <v>0</v>
      </c>
    </row>
    <row r="33" spans="1:3" s="1" customFormat="1" ht="12.75" x14ac:dyDescent="0.25">
      <c r="A33" s="2"/>
      <c r="B33" s="8" t="s">
        <v>77</v>
      </c>
      <c r="C33" s="43">
        <f>C31+C32</f>
        <v>-6980161</v>
      </c>
    </row>
    <row r="34" spans="1:3" s="1" customFormat="1" ht="12.75" x14ac:dyDescent="0.25">
      <c r="A34" s="2"/>
      <c r="B34" s="3" t="s">
        <v>78</v>
      </c>
      <c r="C34" s="40"/>
    </row>
    <row r="35" spans="1:3" s="1" customFormat="1" ht="12.75" x14ac:dyDescent="0.25">
      <c r="A35" s="2"/>
      <c r="B35" s="3" t="s">
        <v>79</v>
      </c>
      <c r="C35" s="41">
        <v>-6979742</v>
      </c>
    </row>
    <row r="36" spans="1:3" s="1" customFormat="1" ht="13.5" thickBot="1" x14ac:dyDescent="0.3">
      <c r="A36" s="23"/>
      <c r="B36" s="24" t="s">
        <v>80</v>
      </c>
      <c r="C36" s="44">
        <v>-419</v>
      </c>
    </row>
    <row r="37" spans="1:3" s="1" customFormat="1" ht="13.5" thickBot="1" x14ac:dyDescent="0.3">
      <c r="A37" s="25"/>
      <c r="B37" s="26"/>
      <c r="C37" s="26"/>
    </row>
    <row r="38" spans="1:3" s="1" customFormat="1" ht="26.25" thickBot="1" x14ac:dyDescent="0.3">
      <c r="A38" s="27"/>
      <c r="B38" s="28" t="s">
        <v>81</v>
      </c>
      <c r="C38" s="29" t="s">
        <v>82</v>
      </c>
    </row>
    <row r="39" spans="1:3" s="1" customFormat="1" ht="12.75" x14ac:dyDescent="0.25">
      <c r="A39" s="2"/>
      <c r="B39" s="3" t="s">
        <v>83</v>
      </c>
      <c r="C39" s="30"/>
    </row>
    <row r="40" spans="1:3" s="1" customFormat="1" ht="12.75" x14ac:dyDescent="0.25">
      <c r="A40" s="2"/>
      <c r="B40" s="3" t="s">
        <v>84</v>
      </c>
      <c r="C40" s="18">
        <v>-3.5609450877181348</v>
      </c>
    </row>
    <row r="41" spans="1:3" s="1" customFormat="1" ht="12.75" x14ac:dyDescent="0.25">
      <c r="A41" s="2"/>
      <c r="B41" s="3" t="s">
        <v>85</v>
      </c>
      <c r="C41" s="18">
        <v>0</v>
      </c>
    </row>
    <row r="42" spans="1:3" s="1" customFormat="1" ht="12.75" x14ac:dyDescent="0.25">
      <c r="A42" s="2"/>
      <c r="B42" s="8" t="s">
        <v>86</v>
      </c>
      <c r="C42" s="21">
        <f>C40+C41</f>
        <v>-3.5609450877181348</v>
      </c>
    </row>
    <row r="43" spans="1:3" s="1" customFormat="1" ht="12.75" x14ac:dyDescent="0.25">
      <c r="A43" s="2"/>
      <c r="B43" s="3" t="s">
        <v>87</v>
      </c>
      <c r="C43" s="17"/>
    </row>
    <row r="44" spans="1:3" s="1" customFormat="1" ht="12.75" x14ac:dyDescent="0.25">
      <c r="A44" s="2"/>
      <c r="B44" s="3" t="s">
        <v>88</v>
      </c>
      <c r="C44" s="18">
        <v>0</v>
      </c>
    </row>
    <row r="45" spans="1:3" s="1" customFormat="1" ht="12.75" x14ac:dyDescent="0.25">
      <c r="A45" s="2"/>
      <c r="B45" s="3" t="s">
        <v>89</v>
      </c>
      <c r="C45" s="18">
        <v>0</v>
      </c>
    </row>
    <row r="46" spans="1:3" s="1" customFormat="1" ht="13.5" thickBot="1" x14ac:dyDescent="0.3">
      <c r="A46" s="23"/>
      <c r="B46" s="12" t="s">
        <v>90</v>
      </c>
      <c r="C46" s="31">
        <f>C44+C45</f>
        <v>0</v>
      </c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A7" sqref="A7:E7"/>
    </sheetView>
  </sheetViews>
  <sheetFormatPr defaultColWidth="10.28515625" defaultRowHeight="11.25" x14ac:dyDescent="0.25"/>
  <cols>
    <col min="1" max="1" width="2.28515625" style="14" customWidth="1"/>
    <col min="2" max="2" width="6.28515625" style="14" customWidth="1"/>
    <col min="3" max="3" width="6" style="14" customWidth="1"/>
    <col min="4" max="4" width="5.5703125" style="16" customWidth="1"/>
    <col min="5" max="5" width="87" style="16" bestFit="1" customWidth="1"/>
    <col min="6" max="6" width="19.5703125" style="16" customWidth="1"/>
    <col min="7" max="7" width="10.28515625" style="16"/>
    <col min="8" max="8" width="14.28515625" style="16" bestFit="1" customWidth="1"/>
    <col min="9" max="16384" width="10.28515625" style="16"/>
  </cols>
  <sheetData>
    <row r="1" spans="1:8" ht="12.75" x14ac:dyDescent="0.25">
      <c r="A1" s="48" t="s">
        <v>126</v>
      </c>
      <c r="B1" s="48"/>
    </row>
    <row r="2" spans="1:8" x14ac:dyDescent="0.25">
      <c r="A2" s="14" t="s">
        <v>131</v>
      </c>
    </row>
    <row r="3" spans="1:8" x14ac:dyDescent="0.25">
      <c r="A3" s="14" t="s">
        <v>132</v>
      </c>
    </row>
    <row r="4" spans="1:8" x14ac:dyDescent="0.25">
      <c r="A4" s="14" t="s">
        <v>128</v>
      </c>
    </row>
    <row r="6" spans="1:8" s="1" customFormat="1" ht="12.75" x14ac:dyDescent="0.25">
      <c r="A6" s="56" t="s">
        <v>135</v>
      </c>
      <c r="B6" s="57"/>
      <c r="C6" s="57"/>
      <c r="D6" s="57"/>
      <c r="E6" s="57"/>
      <c r="F6" s="58"/>
    </row>
    <row r="7" spans="1:8" ht="12.75" x14ac:dyDescent="0.25">
      <c r="A7" s="54" t="s">
        <v>91</v>
      </c>
      <c r="B7" s="54"/>
      <c r="C7" s="54"/>
      <c r="D7" s="54"/>
      <c r="E7" s="54"/>
      <c r="F7" s="33"/>
    </row>
    <row r="8" spans="1:8" ht="12.75" x14ac:dyDescent="0.25">
      <c r="A8" s="34"/>
      <c r="B8" s="55" t="s">
        <v>92</v>
      </c>
      <c r="C8" s="55"/>
      <c r="D8" s="55"/>
      <c r="E8" s="55"/>
      <c r="F8" s="45">
        <f>'[1]320000'!C28</f>
        <v>-6980161</v>
      </c>
    </row>
    <row r="9" spans="1:8" ht="11.25" customHeight="1" x14ac:dyDescent="0.25">
      <c r="A9" s="35"/>
      <c r="B9" s="54" t="s">
        <v>93</v>
      </c>
      <c r="C9" s="54"/>
      <c r="D9" s="54"/>
      <c r="E9" s="54"/>
      <c r="F9" s="46"/>
    </row>
    <row r="10" spans="1:8" ht="12.75" x14ac:dyDescent="0.25">
      <c r="A10" s="34"/>
      <c r="B10" s="34"/>
      <c r="C10" s="55" t="s">
        <v>94</v>
      </c>
      <c r="D10" s="55"/>
      <c r="E10" s="55"/>
      <c r="F10" s="46"/>
    </row>
    <row r="11" spans="1:8" ht="12.75" x14ac:dyDescent="0.25">
      <c r="A11" s="35"/>
      <c r="B11" s="35"/>
      <c r="C11" s="35"/>
      <c r="D11" s="54" t="s">
        <v>95</v>
      </c>
      <c r="E11" s="54"/>
      <c r="F11" s="45">
        <v>0</v>
      </c>
      <c r="H11" s="36">
        <f>+F11</f>
        <v>0</v>
      </c>
    </row>
    <row r="12" spans="1:8" ht="12.75" x14ac:dyDescent="0.25">
      <c r="A12" s="34"/>
      <c r="B12" s="34"/>
      <c r="C12" s="34"/>
      <c r="D12" s="55" t="s">
        <v>96</v>
      </c>
      <c r="E12" s="55"/>
      <c r="F12" s="45">
        <v>0</v>
      </c>
    </row>
    <row r="13" spans="1:8" ht="12.75" x14ac:dyDescent="0.25">
      <c r="A13" s="35"/>
      <c r="B13" s="35"/>
      <c r="C13" s="35"/>
      <c r="D13" s="54" t="s">
        <v>97</v>
      </c>
      <c r="E13" s="54"/>
      <c r="F13" s="45">
        <v>0</v>
      </c>
    </row>
    <row r="14" spans="1:8" ht="12.75" x14ac:dyDescent="0.25">
      <c r="A14" s="34"/>
      <c r="B14" s="34"/>
      <c r="C14" s="34"/>
      <c r="D14" s="55" t="s">
        <v>98</v>
      </c>
      <c r="E14" s="55"/>
      <c r="F14" s="45">
        <v>0</v>
      </c>
    </row>
    <row r="15" spans="1:8" ht="12.75" x14ac:dyDescent="0.25">
      <c r="A15" s="35"/>
      <c r="B15" s="35"/>
      <c r="C15" s="54" t="s">
        <v>99</v>
      </c>
      <c r="D15" s="54"/>
      <c r="E15" s="54"/>
      <c r="F15" s="45">
        <v>0</v>
      </c>
    </row>
    <row r="16" spans="1:8" ht="12.75" x14ac:dyDescent="0.25">
      <c r="A16" s="34"/>
      <c r="B16" s="34"/>
      <c r="C16" s="53" t="s">
        <v>100</v>
      </c>
      <c r="D16" s="53"/>
      <c r="E16" s="53"/>
      <c r="F16" s="47">
        <v>0</v>
      </c>
    </row>
    <row r="17" spans="1:6" ht="11.25" customHeight="1" x14ac:dyDescent="0.25">
      <c r="A17" s="35"/>
      <c r="B17" s="35"/>
      <c r="C17" s="54" t="s">
        <v>101</v>
      </c>
      <c r="D17" s="54"/>
      <c r="E17" s="54"/>
      <c r="F17" s="46"/>
    </row>
    <row r="18" spans="1:6" ht="11.25" customHeight="1" x14ac:dyDescent="0.25">
      <c r="A18" s="34"/>
      <c r="B18" s="34"/>
      <c r="C18" s="34"/>
      <c r="D18" s="55" t="s">
        <v>102</v>
      </c>
      <c r="E18" s="55"/>
      <c r="F18" s="46"/>
    </row>
    <row r="19" spans="1:6" ht="12.75" x14ac:dyDescent="0.25">
      <c r="A19" s="35"/>
      <c r="B19" s="35"/>
      <c r="C19" s="35"/>
      <c r="D19" s="35"/>
      <c r="E19" s="37" t="s">
        <v>103</v>
      </c>
      <c r="F19" s="45">
        <v>0</v>
      </c>
    </row>
    <row r="20" spans="1:6" ht="12.75" x14ac:dyDescent="0.25">
      <c r="A20" s="34"/>
      <c r="B20" s="34"/>
      <c r="C20" s="34"/>
      <c r="D20" s="34"/>
      <c r="E20" s="38" t="s">
        <v>104</v>
      </c>
      <c r="F20" s="45">
        <v>0</v>
      </c>
    </row>
    <row r="21" spans="1:6" ht="12.75" x14ac:dyDescent="0.25">
      <c r="A21" s="35"/>
      <c r="B21" s="35"/>
      <c r="C21" s="35"/>
      <c r="D21" s="35"/>
      <c r="E21" s="37" t="s">
        <v>105</v>
      </c>
      <c r="F21" s="47">
        <v>0</v>
      </c>
    </row>
    <row r="22" spans="1:6" ht="11.25" customHeight="1" x14ac:dyDescent="0.25">
      <c r="A22" s="34"/>
      <c r="B22" s="34"/>
      <c r="C22" s="34"/>
      <c r="D22" s="55" t="s">
        <v>106</v>
      </c>
      <c r="E22" s="55"/>
      <c r="F22" s="46"/>
    </row>
    <row r="23" spans="1:6" ht="12.75" x14ac:dyDescent="0.25">
      <c r="A23" s="35"/>
      <c r="B23" s="35"/>
      <c r="C23" s="35"/>
      <c r="D23" s="35"/>
      <c r="E23" s="37" t="s">
        <v>107</v>
      </c>
      <c r="F23" s="45">
        <v>-7039730</v>
      </c>
    </row>
    <row r="24" spans="1:6" ht="12.75" x14ac:dyDescent="0.25">
      <c r="A24" s="34"/>
      <c r="B24" s="34"/>
      <c r="C24" s="34"/>
      <c r="D24" s="34"/>
      <c r="E24" s="38" t="s">
        <v>108</v>
      </c>
      <c r="F24" s="45">
        <v>0</v>
      </c>
    </row>
    <row r="25" spans="1:6" ht="12.75" x14ac:dyDescent="0.25">
      <c r="A25" s="35"/>
      <c r="B25" s="35"/>
      <c r="C25" s="35"/>
      <c r="D25" s="35"/>
      <c r="E25" s="37" t="s">
        <v>109</v>
      </c>
      <c r="F25" s="47">
        <f>F23-F24</f>
        <v>-7039730</v>
      </c>
    </row>
    <row r="26" spans="1:6" ht="11.25" customHeight="1" x14ac:dyDescent="0.25">
      <c r="A26" s="34"/>
      <c r="B26" s="34"/>
      <c r="C26" s="34"/>
      <c r="D26" s="55" t="s">
        <v>110</v>
      </c>
      <c r="E26" s="55"/>
      <c r="F26" s="46"/>
    </row>
    <row r="27" spans="1:6" ht="12.75" x14ac:dyDescent="0.25">
      <c r="A27" s="35"/>
      <c r="B27" s="35"/>
      <c r="C27" s="35"/>
      <c r="D27" s="35"/>
      <c r="E27" s="37" t="s">
        <v>111</v>
      </c>
      <c r="F27" s="45">
        <v>0</v>
      </c>
    </row>
    <row r="28" spans="1:6" ht="12.75" x14ac:dyDescent="0.25">
      <c r="A28" s="34"/>
      <c r="B28" s="34"/>
      <c r="C28" s="34"/>
      <c r="D28" s="34"/>
      <c r="E28" s="38" t="s">
        <v>112</v>
      </c>
      <c r="F28" s="45">
        <v>0</v>
      </c>
    </row>
    <row r="29" spans="1:6" ht="25.5" x14ac:dyDescent="0.25">
      <c r="A29" s="35"/>
      <c r="B29" s="35"/>
      <c r="C29" s="35"/>
      <c r="D29" s="35"/>
      <c r="E29" s="37" t="s">
        <v>113</v>
      </c>
      <c r="F29" s="45">
        <v>0</v>
      </c>
    </row>
    <row r="30" spans="1:6" ht="12.75" x14ac:dyDescent="0.25">
      <c r="A30" s="34"/>
      <c r="B30" s="34"/>
      <c r="C30" s="34"/>
      <c r="D30" s="34"/>
      <c r="E30" s="38" t="s">
        <v>114</v>
      </c>
      <c r="F30" s="47">
        <v>0</v>
      </c>
    </row>
    <row r="31" spans="1:6" ht="11.25" customHeight="1" x14ac:dyDescent="0.25">
      <c r="A31" s="35"/>
      <c r="B31" s="35"/>
      <c r="C31" s="35"/>
      <c r="D31" s="54" t="s">
        <v>115</v>
      </c>
      <c r="E31" s="54"/>
      <c r="F31" s="46"/>
    </row>
    <row r="32" spans="1:6" ht="12.75" x14ac:dyDescent="0.25">
      <c r="A32" s="34"/>
      <c r="B32" s="34"/>
      <c r="C32" s="34"/>
      <c r="D32" s="34"/>
      <c r="E32" s="38" t="s">
        <v>116</v>
      </c>
      <c r="F32" s="45">
        <v>0</v>
      </c>
    </row>
    <row r="33" spans="1:6" ht="12.75" x14ac:dyDescent="0.25">
      <c r="A33" s="35"/>
      <c r="B33" s="35"/>
      <c r="C33" s="35"/>
      <c r="D33" s="35"/>
      <c r="E33" s="37" t="s">
        <v>117</v>
      </c>
      <c r="F33" s="45">
        <v>0</v>
      </c>
    </row>
    <row r="34" spans="1:6" ht="12.75" x14ac:dyDescent="0.25">
      <c r="A34" s="34"/>
      <c r="B34" s="34"/>
      <c r="C34" s="34"/>
      <c r="D34" s="34"/>
      <c r="E34" s="38" t="s">
        <v>118</v>
      </c>
      <c r="F34" s="47">
        <v>0</v>
      </c>
    </row>
    <row r="35" spans="1:6" ht="26.25" customHeight="1" x14ac:dyDescent="0.25">
      <c r="A35" s="35"/>
      <c r="B35" s="35"/>
      <c r="C35" s="54" t="s">
        <v>119</v>
      </c>
      <c r="D35" s="54"/>
      <c r="E35" s="54"/>
      <c r="F35" s="45">
        <v>0</v>
      </c>
    </row>
    <row r="36" spans="1:6" ht="12.75" x14ac:dyDescent="0.25">
      <c r="A36" s="34"/>
      <c r="B36" s="34"/>
      <c r="C36" s="53" t="s">
        <v>120</v>
      </c>
      <c r="D36" s="53"/>
      <c r="E36" s="53"/>
      <c r="F36" s="47">
        <f>F21+F25+F30+F34+F35</f>
        <v>-7039730</v>
      </c>
    </row>
    <row r="37" spans="1:6" ht="12.75" x14ac:dyDescent="0.25">
      <c r="A37" s="35"/>
      <c r="B37" s="35"/>
      <c r="C37" s="52" t="s">
        <v>121</v>
      </c>
      <c r="D37" s="52"/>
      <c r="E37" s="52"/>
      <c r="F37" s="47">
        <f>F16+F36</f>
        <v>-7039730</v>
      </c>
    </row>
    <row r="38" spans="1:6" ht="12.75" x14ac:dyDescent="0.25">
      <c r="A38" s="34"/>
      <c r="B38" s="53" t="s">
        <v>122</v>
      </c>
      <c r="C38" s="53"/>
      <c r="D38" s="53"/>
      <c r="E38" s="53"/>
      <c r="F38" s="47">
        <f>F8+F37</f>
        <v>-14019891</v>
      </c>
    </row>
    <row r="39" spans="1:6" ht="11.25" customHeight="1" x14ac:dyDescent="0.25">
      <c r="A39" s="35"/>
      <c r="B39" s="54" t="s">
        <v>123</v>
      </c>
      <c r="C39" s="54"/>
      <c r="D39" s="54"/>
      <c r="E39" s="54"/>
      <c r="F39" s="46"/>
    </row>
    <row r="40" spans="1:6" ht="12.75" x14ac:dyDescent="0.25">
      <c r="A40" s="34"/>
      <c r="B40" s="34"/>
      <c r="C40" s="55" t="s">
        <v>124</v>
      </c>
      <c r="D40" s="55"/>
      <c r="E40" s="55"/>
      <c r="F40" s="45">
        <v>-14019050</v>
      </c>
    </row>
    <row r="41" spans="1:6" ht="12.75" x14ac:dyDescent="0.25">
      <c r="A41" s="35"/>
      <c r="B41" s="35"/>
      <c r="C41" s="54" t="s">
        <v>125</v>
      </c>
      <c r="D41" s="54"/>
      <c r="E41" s="54"/>
      <c r="F41" s="45">
        <v>-841</v>
      </c>
    </row>
    <row r="63" spans="1:3" x14ac:dyDescent="0.25">
      <c r="A63" s="16"/>
      <c r="B63" s="16"/>
      <c r="C63" s="16"/>
    </row>
  </sheetData>
  <mergeCells count="23">
    <mergeCell ref="D11:E11"/>
    <mergeCell ref="A6:F6"/>
    <mergeCell ref="A7:E7"/>
    <mergeCell ref="B8:E8"/>
    <mergeCell ref="B9:E9"/>
    <mergeCell ref="C10:E10"/>
    <mergeCell ref="C36:E36"/>
    <mergeCell ref="D12:E12"/>
    <mergeCell ref="D13:E13"/>
    <mergeCell ref="D14:E14"/>
    <mergeCell ref="C15:E15"/>
    <mergeCell ref="C16:E16"/>
    <mergeCell ref="C17:E17"/>
    <mergeCell ref="D18:E18"/>
    <mergeCell ref="D22:E22"/>
    <mergeCell ref="D26:E26"/>
    <mergeCell ref="D31:E31"/>
    <mergeCell ref="C35:E35"/>
    <mergeCell ref="C37:E37"/>
    <mergeCell ref="B38:E38"/>
    <mergeCell ref="B39:E39"/>
    <mergeCell ref="C40:E40"/>
    <mergeCell ref="C41:E41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SituacionFinanciera</vt:lpstr>
      <vt:lpstr>ResultadosPeriodo</vt:lpstr>
      <vt:lpstr>ResultadoIntegral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2020-06-10T20:51:53Z</dcterms:created>
  <dcterms:modified xsi:type="dcterms:W3CDTF">2020-06-10T20:52:01Z</dcterms:modified>
</cp:coreProperties>
</file>